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296" windowHeight="10896"/>
  </bookViews>
  <sheets>
    <sheet name="Свод без КЕКв" sheetId="14" r:id="rId1"/>
  </sheets>
  <calcPr calcId="145621"/>
</workbook>
</file>

<file path=xl/calcChain.xml><?xml version="1.0" encoding="utf-8"?>
<calcChain xmlns="http://schemas.openxmlformats.org/spreadsheetml/2006/main">
  <c r="D22" i="14" l="1"/>
  <c r="E22" i="14"/>
  <c r="F22" i="14"/>
  <c r="G22" i="14"/>
  <c r="H22" i="14"/>
  <c r="I22" i="14"/>
  <c r="J22" i="14"/>
  <c r="K22" i="14"/>
  <c r="L22" i="14"/>
  <c r="M22" i="14"/>
  <c r="N22" i="14"/>
  <c r="O22" i="14"/>
  <c r="P22" i="14"/>
  <c r="C22" i="14"/>
  <c r="Q21" i="14"/>
  <c r="D11" i="14" l="1"/>
  <c r="E11" i="14"/>
  <c r="F11" i="14"/>
  <c r="G11" i="14"/>
  <c r="H11" i="14"/>
  <c r="I11" i="14"/>
  <c r="J11" i="14"/>
  <c r="K11" i="14"/>
  <c r="L11" i="14"/>
  <c r="M11" i="14"/>
  <c r="N11" i="14"/>
  <c r="O11" i="14"/>
  <c r="Q11" i="14" l="1"/>
  <c r="Q22" i="14" l="1"/>
  <c r="Q15" i="14" l="1"/>
  <c r="Q14" i="14"/>
  <c r="Q13" i="14"/>
  <c r="Q6" i="14"/>
  <c r="Q19" i="14" l="1"/>
  <c r="Q20" i="14"/>
  <c r="Q9" i="14"/>
  <c r="Q10" i="14"/>
  <c r="Q7" i="14" l="1"/>
  <c r="O18" i="14"/>
  <c r="N18" i="14"/>
  <c r="M18" i="14"/>
  <c r="L18" i="14"/>
  <c r="K18" i="14"/>
  <c r="J18" i="14"/>
  <c r="I18" i="14"/>
  <c r="H18" i="14"/>
  <c r="G18" i="14"/>
  <c r="F18" i="14"/>
  <c r="E18" i="14"/>
  <c r="D18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O9" i="14"/>
  <c r="N9" i="14"/>
  <c r="N8" i="14" s="1"/>
  <c r="M9" i="14"/>
  <c r="L9" i="14"/>
  <c r="K9" i="14"/>
  <c r="J9" i="14"/>
  <c r="J8" i="14" s="1"/>
  <c r="I9" i="14"/>
  <c r="H9" i="14"/>
  <c r="G9" i="14"/>
  <c r="F9" i="14"/>
  <c r="F8" i="14" s="1"/>
  <c r="E9" i="14"/>
  <c r="D9" i="14"/>
  <c r="O8" i="14"/>
  <c r="O7" i="14"/>
  <c r="N7" i="14"/>
  <c r="M7" i="14"/>
  <c r="L7" i="14"/>
  <c r="K7" i="14"/>
  <c r="J7" i="14"/>
  <c r="I7" i="14"/>
  <c r="H7" i="14"/>
  <c r="G7" i="14"/>
  <c r="F7" i="14"/>
  <c r="E7" i="14"/>
  <c r="D7" i="14"/>
  <c r="O6" i="14"/>
  <c r="N6" i="14"/>
  <c r="M6" i="14"/>
  <c r="L6" i="14"/>
  <c r="K6" i="14"/>
  <c r="J6" i="14"/>
  <c r="I6" i="14"/>
  <c r="H6" i="14"/>
  <c r="G6" i="14"/>
  <c r="F6" i="14"/>
  <c r="E6" i="14"/>
  <c r="D6" i="14"/>
  <c r="I8" i="14" l="1"/>
  <c r="E8" i="14"/>
  <c r="M8" i="14"/>
  <c r="D8" i="14"/>
  <c r="H8" i="14"/>
  <c r="L8" i="14"/>
  <c r="K8" i="14"/>
  <c r="G8" i="14"/>
  <c r="Q8" i="14" l="1"/>
  <c r="Q18" i="14"/>
  <c r="Q17" i="14"/>
  <c r="Q16" i="14" l="1"/>
  <c r="Q12" i="14" l="1"/>
</calcChain>
</file>

<file path=xl/sharedStrings.xml><?xml version="1.0" encoding="utf-8"?>
<sst xmlns="http://schemas.openxmlformats.org/spreadsheetml/2006/main" count="35" uniqueCount="35">
  <si>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</si>
  <si>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</si>
  <si>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</si>
  <si>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</si>
  <si>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</si>
  <si>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</si>
  <si>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</si>
  <si>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</si>
  <si>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</si>
  <si>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</si>
  <si>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</si>
  <si>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</si>
  <si>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Міжнародний центр дитячо-юнацького туризму</t>
  </si>
  <si>
    <t>Професійно-технічні навчальні заклади</t>
  </si>
  <si>
    <t>Виконано %</t>
  </si>
  <si>
    <t>Назва установи</t>
  </si>
  <si>
    <t>Університет імені Б.Грінченка (Університетський коледж)</t>
  </si>
  <si>
    <t>Університет імені Б.Грінченка (Університети)</t>
  </si>
  <si>
    <t>Університет імені Б.Грінченка (Інститут післядипломної освіти)</t>
  </si>
  <si>
    <t>Загальноосвітній навчальний заклад "Школа екстернів"</t>
  </si>
  <si>
    <t>Загальноосвітній навчальний заклад "Київський спортивний ліцей-інтернат"</t>
  </si>
  <si>
    <t xml:space="preserve">Комунальний позашкільний навчальний заклад "Киїська Мала академія наук учнівської молоді" </t>
  </si>
  <si>
    <t>Київський університет імені Б.Грінченка</t>
  </si>
  <si>
    <t>КНЗ "Київський міський центр перепідготовки та підвищення кваліфікації працівників органів державної влади, органів місцевого самоврядування, державних підприємств, установ і організацій"</t>
  </si>
  <si>
    <t>Київський міський будинок вчителя</t>
  </si>
  <si>
    <t>КП "Центр науково-освітніх інновацій та моніторингу"</t>
  </si>
  <si>
    <t>Аналіз</t>
  </si>
  <si>
    <t>тис.грн.</t>
  </si>
  <si>
    <t>Київський Палац дітей та юнацтва</t>
  </si>
  <si>
    <t>Інші видатки та програми Департаменту освіти і науки, молоді та спорту</t>
  </si>
  <si>
    <t>Київський державний будинок художньої та технічної творчості</t>
  </si>
  <si>
    <t>па впровадження проекту з енергозбереження</t>
  </si>
  <si>
    <t>виконання бюджету загального фонду установ освіти, які підпорядковані Департаменту освіти і науки, молоді та спорту                                                                                                                                   за 2016 року</t>
  </si>
  <si>
    <t>Уточнений план                           на 2016 рік</t>
  </si>
  <si>
    <t xml:space="preserve">Виконано за          ІІІ кв.                                                                                        2016р.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</si>
</sst>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topLeftCell="B19" zoomScaleNormal="100" workbookViewId="0">
      <selection activeCell="C6" sqref="C6"/>
    </sheetView>
  </sheetViews>
  <sheetFormatPr defaultColWidth="9.109375" defaultRowHeight="18" x14ac:dyDescent="0.35"/>
  <cols>
    <col min="1" max="1" width="11.6640625" style="11" hidden="1" customWidth="1"/>
    <col min="2" max="2" width="48.44140625" style="1" customWidth="1"/>
    <col min="3" max="3" width="19.44140625" style="2" customWidth="1"/>
    <col min="4" max="4" width="0.33203125" style="1" hidden="1" customWidth="1"/>
    <col min="5" max="5" width="0.6640625" style="1" hidden="1" customWidth="1"/>
    <col min="6" max="7" width="0.109375" style="1" hidden="1" customWidth="1"/>
    <col min="8" max="8" width="10.109375" style="1" hidden="1" customWidth="1"/>
    <col min="9" max="9" width="9.33203125" style="1" hidden="1" customWidth="1"/>
    <col min="10" max="10" width="0.44140625" style="1" hidden="1" customWidth="1"/>
    <col min="11" max="12" width="9.5546875" style="1" hidden="1" customWidth="1"/>
    <col min="13" max="13" width="10.33203125" style="1" hidden="1" customWidth="1"/>
    <col min="14" max="14" width="10" style="1" hidden="1" customWidth="1"/>
    <col min="15" max="15" width="1.33203125" style="1" hidden="1" customWidth="1"/>
    <col min="16" max="16" width="15.44140625" style="1" customWidth="1"/>
    <col min="17" max="17" width="13" style="6" customWidth="1"/>
    <col min="18" max="18" width="11" style="1" bestFit="1" customWidth="1"/>
    <col min="19" max="19" width="9.109375" style="1"/>
    <col min="20" max="20" width="17" style="1" customWidth="1"/>
    <col min="21" max="16384" width="9.109375" style="1"/>
  </cols>
  <sheetData>
    <row r="1" spans="1:18" ht="20.399999999999999" x14ac:dyDescent="0.3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61.5" customHeight="1" x14ac:dyDescent="0.35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8" ht="11.4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18" x14ac:dyDescent="0.35">
      <c r="C4" s="4"/>
      <c r="P4" s="4"/>
      <c r="Q4" s="6" t="s">
        <v>27</v>
      </c>
    </row>
    <row r="5" spans="1:18" ht="78.75" customHeight="1" x14ac:dyDescent="0.35">
      <c r="A5" s="12"/>
      <c r="B5" s="17" t="s">
        <v>15</v>
      </c>
      <c r="C5" s="17" t="s">
        <v>33</v>
      </c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7" t="s">
        <v>34</v>
      </c>
      <c r="Q5" s="17" t="s">
        <v>14</v>
      </c>
    </row>
    <row r="6" spans="1:18" ht="42" customHeight="1" x14ac:dyDescent="0.35">
      <c r="A6" s="12"/>
      <c r="B6" s="7" t="s">
        <v>19</v>
      </c>
      <c r="C6" s="9">
        <v>2889.6</v>
      </c>
      <c r="D6" s="9" t="e">
        <f>SUM(#REF!+#REF!+#REF!+#REF!+#REF!+#REF!+#REF!+#REF!+#REF!+#REF!+#REF!)</f>
        <v>#REF!</v>
      </c>
      <c r="E6" s="9" t="e">
        <f>SUM(#REF!+#REF!+#REF!+#REF!+#REF!+#REF!+#REF!+#REF!+#REF!+#REF!+#REF!)</f>
        <v>#REF!</v>
      </c>
      <c r="F6" s="9" t="e">
        <f>SUM(#REF!+#REF!+#REF!+#REF!+#REF!+#REF!+#REF!+#REF!+#REF!+#REF!+#REF!)</f>
        <v>#REF!</v>
      </c>
      <c r="G6" s="9" t="e">
        <f>SUM(#REF!+#REF!+#REF!+#REF!+#REF!+#REF!+#REF!+#REF!+#REF!+#REF!+#REF!)</f>
        <v>#REF!</v>
      </c>
      <c r="H6" s="9" t="e">
        <f>SUM(#REF!+#REF!+#REF!+#REF!+#REF!+#REF!+#REF!+#REF!+#REF!+#REF!+#REF!)</f>
        <v>#REF!</v>
      </c>
      <c r="I6" s="9" t="e">
        <f>SUM(#REF!+#REF!+#REF!+#REF!+#REF!+#REF!+#REF!+#REF!+#REF!+#REF!+#REF!)</f>
        <v>#REF!</v>
      </c>
      <c r="J6" s="9" t="e">
        <f>SUM(#REF!+#REF!+#REF!+#REF!+#REF!+#REF!+#REF!+#REF!+#REF!+#REF!+#REF!)</f>
        <v>#REF!</v>
      </c>
      <c r="K6" s="9" t="e">
        <f>SUM(#REF!+#REF!+#REF!+#REF!+#REF!+#REF!+#REF!+#REF!+#REF!+#REF!+#REF!)</f>
        <v>#REF!</v>
      </c>
      <c r="L6" s="9" t="e">
        <f>SUM(#REF!+#REF!+#REF!+#REF!+#REF!+#REF!+#REF!+#REF!+#REF!+#REF!+#REF!)</f>
        <v>#REF!</v>
      </c>
      <c r="M6" s="9" t="e">
        <f>SUM(#REF!+#REF!+#REF!+#REF!+#REF!+#REF!+#REF!+#REF!+#REF!+#REF!+#REF!)</f>
        <v>#REF!</v>
      </c>
      <c r="N6" s="9" t="e">
        <f>SUM(#REF!+#REF!+#REF!+#REF!+#REF!+#REF!+#REF!+#REF!+#REF!+#REF!+#REF!)</f>
        <v>#REF!</v>
      </c>
      <c r="O6" s="9" t="e">
        <f>SUM(#REF!+#REF!+#REF!+#REF!+#REF!+#REF!+#REF!+#REF!+#REF!+#REF!+#REF!)</f>
        <v>#REF!</v>
      </c>
      <c r="P6" s="19">
        <v>1939.7</v>
      </c>
      <c r="Q6" s="9">
        <f>(P6/C6)*100</f>
        <v>67.126937984496124</v>
      </c>
    </row>
    <row r="7" spans="1:18" ht="58.5" customHeight="1" x14ac:dyDescent="0.35">
      <c r="A7" s="12"/>
      <c r="B7" s="7" t="s">
        <v>20</v>
      </c>
      <c r="C7" s="9">
        <v>37678.800000000003</v>
      </c>
      <c r="D7" s="9" t="e">
        <f>SUM(#REF!+#REF!+#REF!+#REF!+#REF!+#REF!+#REF!+#REF!+#REF!+#REF!+#REF!)</f>
        <v>#REF!</v>
      </c>
      <c r="E7" s="9" t="e">
        <f>SUM(#REF!+#REF!+#REF!+#REF!+#REF!+#REF!+#REF!+#REF!+#REF!+#REF!+#REF!)</f>
        <v>#REF!</v>
      </c>
      <c r="F7" s="9" t="e">
        <f>SUM(#REF!+#REF!+#REF!+#REF!+#REF!+#REF!+#REF!+#REF!+#REF!+#REF!+#REF!)</f>
        <v>#REF!</v>
      </c>
      <c r="G7" s="9" t="e">
        <f>SUM(#REF!+#REF!+#REF!+#REF!+#REF!+#REF!+#REF!+#REF!+#REF!+#REF!+#REF!)</f>
        <v>#REF!</v>
      </c>
      <c r="H7" s="9" t="e">
        <f>SUM(#REF!+#REF!+#REF!+#REF!+#REF!+#REF!+#REF!+#REF!+#REF!+#REF!+#REF!)</f>
        <v>#REF!</v>
      </c>
      <c r="I7" s="9" t="e">
        <f>SUM(#REF!+#REF!+#REF!+#REF!+#REF!+#REF!+#REF!+#REF!+#REF!+#REF!+#REF!)</f>
        <v>#REF!</v>
      </c>
      <c r="J7" s="9" t="e">
        <f>SUM(#REF!+#REF!+#REF!+#REF!+#REF!+#REF!+#REF!+#REF!+#REF!+#REF!+#REF!)</f>
        <v>#REF!</v>
      </c>
      <c r="K7" s="9" t="e">
        <f>SUM(#REF!+#REF!+#REF!+#REF!+#REF!+#REF!+#REF!+#REF!+#REF!+#REF!+#REF!)</f>
        <v>#REF!</v>
      </c>
      <c r="L7" s="9" t="e">
        <f>SUM(#REF!+#REF!+#REF!+#REF!+#REF!+#REF!+#REF!+#REF!+#REF!+#REF!+#REF!)</f>
        <v>#REF!</v>
      </c>
      <c r="M7" s="9" t="e">
        <f>SUM(#REF!+#REF!+#REF!+#REF!+#REF!+#REF!+#REF!+#REF!+#REF!+#REF!+#REF!)</f>
        <v>#REF!</v>
      </c>
      <c r="N7" s="9" t="e">
        <f>SUM(#REF!+#REF!+#REF!+#REF!+#REF!+#REF!+#REF!+#REF!+#REF!+#REF!+#REF!)</f>
        <v>#REF!</v>
      </c>
      <c r="O7" s="9" t="e">
        <f>SUM(#REF!+#REF!+#REF!+#REF!+#REF!+#REF!+#REF!+#REF!+#REF!+#REF!+#REF!)</f>
        <v>#REF!</v>
      </c>
      <c r="P7" s="19">
        <v>21689.8</v>
      </c>
      <c r="Q7" s="9">
        <f t="shared" ref="Q7:Q21" si="0">(P7/C7)*100</f>
        <v>57.564996762104947</v>
      </c>
    </row>
    <row r="8" spans="1:18" ht="35.25" customHeight="1" x14ac:dyDescent="0.35">
      <c r="A8" s="12"/>
      <c r="B8" s="7" t="s">
        <v>28</v>
      </c>
      <c r="C8" s="9">
        <v>34748.6</v>
      </c>
      <c r="D8" s="9" t="e">
        <f t="shared" ref="D8:O8" si="1">D9+D10+D12+D13+D14+D15</f>
        <v>#REF!</v>
      </c>
      <c r="E8" s="9" t="e">
        <f t="shared" si="1"/>
        <v>#REF!</v>
      </c>
      <c r="F8" s="9" t="e">
        <f t="shared" si="1"/>
        <v>#REF!</v>
      </c>
      <c r="G8" s="9" t="e">
        <f t="shared" si="1"/>
        <v>#REF!</v>
      </c>
      <c r="H8" s="9" t="e">
        <f t="shared" si="1"/>
        <v>#REF!</v>
      </c>
      <c r="I8" s="9" t="e">
        <f t="shared" si="1"/>
        <v>#REF!</v>
      </c>
      <c r="J8" s="9" t="e">
        <f t="shared" si="1"/>
        <v>#REF!</v>
      </c>
      <c r="K8" s="9" t="e">
        <f t="shared" si="1"/>
        <v>#REF!</v>
      </c>
      <c r="L8" s="9" t="e">
        <f t="shared" si="1"/>
        <v>#REF!</v>
      </c>
      <c r="M8" s="9" t="e">
        <f t="shared" si="1"/>
        <v>#REF!</v>
      </c>
      <c r="N8" s="9" t="e">
        <f t="shared" si="1"/>
        <v>#REF!</v>
      </c>
      <c r="O8" s="9" t="e">
        <f t="shared" si="1"/>
        <v>#REF!</v>
      </c>
      <c r="P8" s="19">
        <v>20764</v>
      </c>
      <c r="Q8" s="9">
        <f t="shared" si="0"/>
        <v>59.754925378288625</v>
      </c>
    </row>
    <row r="9" spans="1:18" ht="46.5" customHeight="1" x14ac:dyDescent="0.35">
      <c r="A9" s="12"/>
      <c r="B9" s="7" t="s">
        <v>12</v>
      </c>
      <c r="C9" s="9">
        <v>5257.2</v>
      </c>
      <c r="D9" s="9" t="e">
        <f>SUM(#REF!+#REF!+#REF!+#REF!+#REF!+#REF!+#REF!+#REF!+#REF!+#REF!+#REF!)+#REF!+#REF!</f>
        <v>#REF!</v>
      </c>
      <c r="E9" s="9" t="e">
        <f>SUM(#REF!+#REF!+#REF!+#REF!+#REF!+#REF!+#REF!+#REF!+#REF!+#REF!+#REF!)+#REF!+#REF!</f>
        <v>#REF!</v>
      </c>
      <c r="F9" s="9" t="e">
        <f>SUM(#REF!+#REF!+#REF!+#REF!+#REF!+#REF!+#REF!+#REF!+#REF!+#REF!+#REF!)+#REF!+#REF!</f>
        <v>#REF!</v>
      </c>
      <c r="G9" s="9" t="e">
        <f>SUM(#REF!+#REF!+#REF!+#REF!+#REF!+#REF!+#REF!+#REF!+#REF!+#REF!+#REF!)+#REF!+#REF!</f>
        <v>#REF!</v>
      </c>
      <c r="H9" s="9" t="e">
        <f>SUM(#REF!+#REF!+#REF!+#REF!+#REF!+#REF!+#REF!+#REF!+#REF!+#REF!+#REF!)+#REF!+#REF!</f>
        <v>#REF!</v>
      </c>
      <c r="I9" s="9" t="e">
        <f>SUM(#REF!+#REF!+#REF!+#REF!+#REF!+#REF!+#REF!+#REF!+#REF!+#REF!+#REF!)+#REF!+#REF!</f>
        <v>#REF!</v>
      </c>
      <c r="J9" s="9" t="e">
        <f>SUM(#REF!+#REF!+#REF!+#REF!+#REF!+#REF!+#REF!+#REF!+#REF!+#REF!+#REF!)+#REF!+#REF!</f>
        <v>#REF!</v>
      </c>
      <c r="K9" s="9" t="e">
        <f>SUM(#REF!+#REF!+#REF!+#REF!+#REF!+#REF!+#REF!+#REF!+#REF!+#REF!+#REF!)+#REF!+#REF!</f>
        <v>#REF!</v>
      </c>
      <c r="L9" s="9" t="e">
        <f>SUM(#REF!+#REF!+#REF!+#REF!+#REF!+#REF!+#REF!+#REF!+#REF!+#REF!+#REF!)+#REF!+#REF!</f>
        <v>#REF!</v>
      </c>
      <c r="M9" s="9" t="e">
        <f>SUM(#REF!+#REF!+#REF!+#REF!+#REF!+#REF!+#REF!+#REF!+#REF!+#REF!+#REF!)+#REF!+#REF!</f>
        <v>#REF!</v>
      </c>
      <c r="N9" s="9" t="e">
        <f>SUM(#REF!+#REF!+#REF!+#REF!+#REF!+#REF!+#REF!+#REF!+#REF!+#REF!+#REF!)+#REF!+#REF!</f>
        <v>#REF!</v>
      </c>
      <c r="O9" s="9" t="e">
        <f>SUM(#REF!+#REF!+#REF!+#REF!+#REF!+#REF!+#REF!+#REF!+#REF!+#REF!+#REF!)+#REF!+#REF!</f>
        <v>#REF!</v>
      </c>
      <c r="P9" s="19">
        <v>3408.9</v>
      </c>
      <c r="Q9" s="9">
        <f t="shared" si="0"/>
        <v>64.842501711937913</v>
      </c>
    </row>
    <row r="10" spans="1:18" ht="72.75" customHeight="1" x14ac:dyDescent="0.35">
      <c r="A10" s="12"/>
      <c r="B10" s="7" t="s">
        <v>21</v>
      </c>
      <c r="C10" s="9">
        <v>7182.1</v>
      </c>
      <c r="D10" s="9" t="e">
        <f>SUM(#REF!)+#REF!+#REF!</f>
        <v>#REF!</v>
      </c>
      <c r="E10" s="9" t="e">
        <f>SUM(#REF!)+#REF!+#REF!</f>
        <v>#REF!</v>
      </c>
      <c r="F10" s="9" t="e">
        <f>SUM(#REF!)+#REF!+#REF!</f>
        <v>#REF!</v>
      </c>
      <c r="G10" s="9" t="e">
        <f>SUM(#REF!)+#REF!+#REF!</f>
        <v>#REF!</v>
      </c>
      <c r="H10" s="9" t="e">
        <f>SUM(#REF!)+#REF!+#REF!</f>
        <v>#REF!</v>
      </c>
      <c r="I10" s="9" t="e">
        <f>SUM(#REF!)+#REF!+#REF!</f>
        <v>#REF!</v>
      </c>
      <c r="J10" s="9" t="e">
        <f>SUM(#REF!)+#REF!+#REF!</f>
        <v>#REF!</v>
      </c>
      <c r="K10" s="9" t="e">
        <f>SUM(#REF!)+#REF!+#REF!</f>
        <v>#REF!</v>
      </c>
      <c r="L10" s="9" t="e">
        <f>SUM(#REF!)+#REF!+#REF!</f>
        <v>#REF!</v>
      </c>
      <c r="M10" s="9" t="e">
        <f>SUM(#REF!)+#REF!+#REF!</f>
        <v>#REF!</v>
      </c>
      <c r="N10" s="9" t="e">
        <f>SUM(#REF!)+#REF!+#REF!</f>
        <v>#REF!</v>
      </c>
      <c r="O10" s="9" t="e">
        <f>SUM(#REF!)+#REF!+#REF!</f>
        <v>#REF!</v>
      </c>
      <c r="P10" s="19">
        <v>5153.3999999999996</v>
      </c>
      <c r="Q10" s="9">
        <f t="shared" si="0"/>
        <v>71.753386892413076</v>
      </c>
    </row>
    <row r="11" spans="1:18" ht="54.75" customHeight="1" x14ac:dyDescent="0.35">
      <c r="A11" s="12"/>
      <c r="B11" s="7" t="s">
        <v>30</v>
      </c>
      <c r="C11" s="9">
        <v>2084.4</v>
      </c>
      <c r="D11" s="9" t="e">
        <f>#REF!</f>
        <v>#REF!</v>
      </c>
      <c r="E11" s="9" t="e">
        <f>#REF!</f>
        <v>#REF!</v>
      </c>
      <c r="F11" s="9" t="e">
        <f>#REF!</f>
        <v>#REF!</v>
      </c>
      <c r="G11" s="9" t="e">
        <f>#REF!</f>
        <v>#REF!</v>
      </c>
      <c r="H11" s="9" t="e">
        <f>#REF!</f>
        <v>#REF!</v>
      </c>
      <c r="I11" s="9" t="e">
        <f>#REF!</f>
        <v>#REF!</v>
      </c>
      <c r="J11" s="9" t="e">
        <f>#REF!</f>
        <v>#REF!</v>
      </c>
      <c r="K11" s="9" t="e">
        <f>#REF!</f>
        <v>#REF!</v>
      </c>
      <c r="L11" s="9" t="e">
        <f>#REF!</f>
        <v>#REF!</v>
      </c>
      <c r="M11" s="9" t="e">
        <f>#REF!</f>
        <v>#REF!</v>
      </c>
      <c r="N11" s="9" t="e">
        <f>#REF!</f>
        <v>#REF!</v>
      </c>
      <c r="O11" s="9" t="e">
        <f>#REF!</f>
        <v>#REF!</v>
      </c>
      <c r="P11" s="9">
        <v>1434.2</v>
      </c>
      <c r="Q11" s="9">
        <f t="shared" si="0"/>
        <v>68.806371137977351</v>
      </c>
    </row>
    <row r="12" spans="1:18" ht="44.25" customHeight="1" x14ac:dyDescent="0.35">
      <c r="A12" s="12"/>
      <c r="B12" s="7" t="s">
        <v>13</v>
      </c>
      <c r="C12" s="9">
        <v>335546.5</v>
      </c>
      <c r="D12" s="9" t="e">
        <f>SUM(#REF!+#REF!+#REF!+#REF!)+#REF!</f>
        <v>#REF!</v>
      </c>
      <c r="E12" s="9" t="e">
        <f>SUM(#REF!+#REF!+#REF!+#REF!)+#REF!</f>
        <v>#REF!</v>
      </c>
      <c r="F12" s="9" t="e">
        <f>SUM(#REF!+#REF!+#REF!+#REF!)+#REF!</f>
        <v>#REF!</v>
      </c>
      <c r="G12" s="9" t="e">
        <f>SUM(#REF!+#REF!+#REF!+#REF!)+#REF!</f>
        <v>#REF!</v>
      </c>
      <c r="H12" s="9" t="e">
        <f>SUM(#REF!+#REF!+#REF!+#REF!)+#REF!</f>
        <v>#REF!</v>
      </c>
      <c r="I12" s="9" t="e">
        <f>SUM(#REF!+#REF!+#REF!+#REF!)+#REF!</f>
        <v>#REF!</v>
      </c>
      <c r="J12" s="9" t="e">
        <f>SUM(#REF!+#REF!+#REF!+#REF!)+#REF!</f>
        <v>#REF!</v>
      </c>
      <c r="K12" s="9" t="e">
        <f>SUM(#REF!+#REF!+#REF!+#REF!)+#REF!</f>
        <v>#REF!</v>
      </c>
      <c r="L12" s="9" t="e">
        <f>SUM(#REF!+#REF!+#REF!+#REF!)+#REF!</f>
        <v>#REF!</v>
      </c>
      <c r="M12" s="9" t="e">
        <f>SUM(#REF!+#REF!+#REF!+#REF!)+#REF!</f>
        <v>#REF!</v>
      </c>
      <c r="N12" s="9" t="e">
        <f>SUM(#REF!+#REF!+#REF!+#REF!)+#REF!</f>
        <v>#REF!</v>
      </c>
      <c r="O12" s="9" t="e">
        <f>SUM(#REF!+#REF!+#REF!+#REF!)+#REF!</f>
        <v>#REF!</v>
      </c>
      <c r="P12" s="19">
        <v>242003.7</v>
      </c>
      <c r="Q12" s="9">
        <f t="shared" si="0"/>
        <v>72.12225429262412</v>
      </c>
    </row>
    <row r="13" spans="1:18" ht="1.5" hidden="1" customHeight="1" x14ac:dyDescent="0.3">
      <c r="A13" s="12"/>
      <c r="B13" s="7" t="s">
        <v>16</v>
      </c>
      <c r="C13" s="9">
        <v>18110.099999999999</v>
      </c>
      <c r="D13" s="9" t="e">
        <f>SUM(#REF!+#REF!+#REF!+#REF!+#REF!+#REF!+#REF!+#REF!+#REF!+#REF!+#REF!)</f>
        <v>#REF!</v>
      </c>
      <c r="E13" s="9" t="e">
        <f>SUM(#REF!+#REF!+#REF!+#REF!+#REF!+#REF!+#REF!+#REF!+#REF!+#REF!+#REF!)</f>
        <v>#REF!</v>
      </c>
      <c r="F13" s="9" t="e">
        <f>SUM(#REF!+#REF!+#REF!+#REF!+#REF!+#REF!+#REF!+#REF!+#REF!+#REF!+#REF!)</f>
        <v>#REF!</v>
      </c>
      <c r="G13" s="9" t="e">
        <f>SUM(#REF!+#REF!+#REF!+#REF!+#REF!+#REF!+#REF!+#REF!+#REF!+#REF!+#REF!)</f>
        <v>#REF!</v>
      </c>
      <c r="H13" s="9" t="e">
        <f>SUM(#REF!+#REF!+#REF!+#REF!+#REF!+#REF!+#REF!+#REF!+#REF!+#REF!+#REF!)</f>
        <v>#REF!</v>
      </c>
      <c r="I13" s="9" t="e">
        <f>SUM(#REF!+#REF!+#REF!+#REF!+#REF!+#REF!+#REF!+#REF!+#REF!+#REF!+#REF!)</f>
        <v>#REF!</v>
      </c>
      <c r="J13" s="9" t="e">
        <f>SUM(#REF!+#REF!+#REF!+#REF!+#REF!+#REF!+#REF!+#REF!+#REF!+#REF!+#REF!)</f>
        <v>#REF!</v>
      </c>
      <c r="K13" s="9" t="e">
        <f>SUM(#REF!+#REF!+#REF!+#REF!+#REF!+#REF!+#REF!+#REF!+#REF!+#REF!+#REF!)</f>
        <v>#REF!</v>
      </c>
      <c r="L13" s="9" t="e">
        <f>SUM(#REF!+#REF!+#REF!+#REF!+#REF!+#REF!+#REF!+#REF!+#REF!+#REF!+#REF!)</f>
        <v>#REF!</v>
      </c>
      <c r="M13" s="9" t="e">
        <f>SUM(#REF!+#REF!+#REF!+#REF!+#REF!+#REF!+#REF!+#REF!+#REF!+#REF!+#REF!)</f>
        <v>#REF!</v>
      </c>
      <c r="N13" s="9" t="e">
        <f>SUM(#REF!+#REF!+#REF!+#REF!+#REF!+#REF!+#REF!+#REF!+#REF!+#REF!+#REF!)</f>
        <v>#REF!</v>
      </c>
      <c r="O13" s="9" t="e">
        <f>SUM(#REF!+#REF!+#REF!+#REF!+#REF!+#REF!+#REF!+#REF!+#REF!+#REF!+#REF!)</f>
        <v>#REF!</v>
      </c>
      <c r="P13" s="20">
        <v>4171.2</v>
      </c>
      <c r="Q13" s="9">
        <f t="shared" si="0"/>
        <v>23.032451504961323</v>
      </c>
    </row>
    <row r="14" spans="1:18" ht="46.5" hidden="1" customHeight="1" x14ac:dyDescent="0.3">
      <c r="A14" s="12"/>
      <c r="B14" s="7" t="s">
        <v>17</v>
      </c>
      <c r="C14" s="9">
        <v>97646.9</v>
      </c>
      <c r="D14" s="9" t="e">
        <f>SUM(#REF!+#REF!+#REF!+#REF!+#REF!+#REF!+#REF!)</f>
        <v>#REF!</v>
      </c>
      <c r="E14" s="9" t="e">
        <f>SUM(#REF!+#REF!+#REF!+#REF!+#REF!+#REF!+#REF!)</f>
        <v>#REF!</v>
      </c>
      <c r="F14" s="9" t="e">
        <f>SUM(#REF!+#REF!+#REF!+#REF!+#REF!+#REF!+#REF!)</f>
        <v>#REF!</v>
      </c>
      <c r="G14" s="9" t="e">
        <f>SUM(#REF!+#REF!+#REF!+#REF!+#REF!+#REF!+#REF!)</f>
        <v>#REF!</v>
      </c>
      <c r="H14" s="9" t="e">
        <f>SUM(#REF!+#REF!+#REF!+#REF!+#REF!+#REF!+#REF!)</f>
        <v>#REF!</v>
      </c>
      <c r="I14" s="9" t="e">
        <f>SUM(#REF!+#REF!+#REF!+#REF!+#REF!+#REF!+#REF!)</f>
        <v>#REF!</v>
      </c>
      <c r="J14" s="9" t="e">
        <f>SUM(#REF!+#REF!+#REF!+#REF!+#REF!+#REF!+#REF!)</f>
        <v>#REF!</v>
      </c>
      <c r="K14" s="9" t="e">
        <f>SUM(#REF!+#REF!+#REF!+#REF!+#REF!+#REF!+#REF!)</f>
        <v>#REF!</v>
      </c>
      <c r="L14" s="9" t="e">
        <f>SUM(#REF!+#REF!+#REF!+#REF!+#REF!+#REF!+#REF!)</f>
        <v>#REF!</v>
      </c>
      <c r="M14" s="9" t="e">
        <f>SUM(#REF!+#REF!+#REF!+#REF!+#REF!+#REF!+#REF!)</f>
        <v>#REF!</v>
      </c>
      <c r="N14" s="9" t="e">
        <f>SUM(#REF!+#REF!+#REF!+#REF!+#REF!+#REF!+#REF!)</f>
        <v>#REF!</v>
      </c>
      <c r="O14" s="9" t="e">
        <f>SUM(#REF!+#REF!+#REF!+#REF!+#REF!+#REF!+#REF!)</f>
        <v>#REF!</v>
      </c>
      <c r="P14" s="19">
        <v>21212.3</v>
      </c>
      <c r="Q14" s="9">
        <f t="shared" si="0"/>
        <v>21.723475092399248</v>
      </c>
    </row>
    <row r="15" spans="1:18" ht="37.5" hidden="1" x14ac:dyDescent="0.3">
      <c r="A15" s="12"/>
      <c r="B15" s="7" t="s">
        <v>18</v>
      </c>
      <c r="C15" s="9">
        <v>10735.4</v>
      </c>
      <c r="D15" s="9" t="e">
        <f>SUM(#REF!+#REF!+#REF!+#REF!+#REF!+#REF!+#REF!+#REF!+#REF!)</f>
        <v>#REF!</v>
      </c>
      <c r="E15" s="9" t="e">
        <f>SUM(#REF!+#REF!+#REF!+#REF!+#REF!+#REF!+#REF!+#REF!+#REF!)</f>
        <v>#REF!</v>
      </c>
      <c r="F15" s="9" t="e">
        <f>SUM(#REF!+#REF!+#REF!+#REF!+#REF!+#REF!+#REF!+#REF!+#REF!)</f>
        <v>#REF!</v>
      </c>
      <c r="G15" s="9" t="e">
        <f>SUM(#REF!+#REF!+#REF!+#REF!+#REF!+#REF!+#REF!+#REF!+#REF!)</f>
        <v>#REF!</v>
      </c>
      <c r="H15" s="9" t="e">
        <f>SUM(#REF!+#REF!+#REF!+#REF!+#REF!+#REF!+#REF!+#REF!+#REF!)</f>
        <v>#REF!</v>
      </c>
      <c r="I15" s="9" t="e">
        <f>SUM(#REF!+#REF!+#REF!+#REF!+#REF!+#REF!+#REF!+#REF!+#REF!)</f>
        <v>#REF!</v>
      </c>
      <c r="J15" s="9" t="e">
        <f>SUM(#REF!+#REF!+#REF!+#REF!+#REF!+#REF!+#REF!+#REF!+#REF!)</f>
        <v>#REF!</v>
      </c>
      <c r="K15" s="9" t="e">
        <f>SUM(#REF!+#REF!+#REF!+#REF!+#REF!+#REF!+#REF!+#REF!+#REF!)</f>
        <v>#REF!</v>
      </c>
      <c r="L15" s="9" t="e">
        <f>SUM(#REF!+#REF!+#REF!+#REF!+#REF!+#REF!+#REF!+#REF!+#REF!)</f>
        <v>#REF!</v>
      </c>
      <c r="M15" s="9" t="e">
        <f>SUM(#REF!+#REF!+#REF!+#REF!+#REF!+#REF!+#REF!+#REF!+#REF!)</f>
        <v>#REF!</v>
      </c>
      <c r="N15" s="9" t="e">
        <f>SUM(#REF!+#REF!+#REF!+#REF!+#REF!+#REF!+#REF!+#REF!+#REF!)</f>
        <v>#REF!</v>
      </c>
      <c r="O15" s="9" t="e">
        <f>SUM(#REF!+#REF!+#REF!+#REF!+#REF!+#REF!+#REF!+#REF!+#REF!)</f>
        <v>#REF!</v>
      </c>
      <c r="P15" s="19">
        <v>2122.8000000000002</v>
      </c>
      <c r="Q15" s="9">
        <f t="shared" si="0"/>
        <v>19.773832367680761</v>
      </c>
    </row>
    <row r="16" spans="1:18" ht="41.25" customHeight="1" x14ac:dyDescent="0.35">
      <c r="A16" s="12"/>
      <c r="B16" s="7" t="s">
        <v>22</v>
      </c>
      <c r="C16" s="9">
        <v>162935.6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9">
        <v>112476.9</v>
      </c>
      <c r="Q16" s="9">
        <f t="shared" si="0"/>
        <v>69.031506926663042</v>
      </c>
      <c r="R16" s="3"/>
    </row>
    <row r="17" spans="1:17" ht="121.5" customHeight="1" x14ac:dyDescent="0.35">
      <c r="A17" s="12"/>
      <c r="B17" s="7" t="s">
        <v>23</v>
      </c>
      <c r="C17" s="9">
        <v>2456</v>
      </c>
      <c r="D17" s="9" t="e">
        <f>SUM(#REF!+#REF!+#REF!+#REF!+#REF!+#REF!+#REF!+#REF!+#REF!)</f>
        <v>#REF!</v>
      </c>
      <c r="E17" s="9" t="e">
        <f>SUM(#REF!+#REF!+#REF!+#REF!+#REF!+#REF!+#REF!+#REF!+#REF!)</f>
        <v>#REF!</v>
      </c>
      <c r="F17" s="9" t="e">
        <f>SUM(#REF!+#REF!+#REF!+#REF!+#REF!+#REF!+#REF!+#REF!+#REF!)</f>
        <v>#REF!</v>
      </c>
      <c r="G17" s="9" t="e">
        <f>SUM(#REF!+#REF!+#REF!+#REF!+#REF!+#REF!+#REF!+#REF!+#REF!)</f>
        <v>#REF!</v>
      </c>
      <c r="H17" s="9" t="e">
        <f>SUM(#REF!+#REF!+#REF!+#REF!+#REF!+#REF!+#REF!+#REF!+#REF!)</f>
        <v>#REF!</v>
      </c>
      <c r="I17" s="9" t="e">
        <f>SUM(#REF!+#REF!+#REF!+#REF!+#REF!+#REF!+#REF!+#REF!+#REF!)</f>
        <v>#REF!</v>
      </c>
      <c r="J17" s="9" t="e">
        <f>SUM(#REF!+#REF!+#REF!+#REF!+#REF!+#REF!+#REF!+#REF!+#REF!)</f>
        <v>#REF!</v>
      </c>
      <c r="K17" s="9" t="e">
        <f>SUM(#REF!+#REF!+#REF!+#REF!+#REF!+#REF!+#REF!+#REF!+#REF!)</f>
        <v>#REF!</v>
      </c>
      <c r="L17" s="9" t="e">
        <f>SUM(#REF!+#REF!+#REF!+#REF!+#REF!+#REF!+#REF!+#REF!+#REF!)</f>
        <v>#REF!</v>
      </c>
      <c r="M17" s="9" t="e">
        <f>SUM(#REF!+#REF!+#REF!+#REF!+#REF!+#REF!+#REF!+#REF!+#REF!)</f>
        <v>#REF!</v>
      </c>
      <c r="N17" s="9" t="e">
        <f>SUM(#REF!+#REF!+#REF!+#REF!+#REF!+#REF!+#REF!+#REF!+#REF!)</f>
        <v>#REF!</v>
      </c>
      <c r="O17" s="9" t="e">
        <f>SUM(#REF!+#REF!+#REF!+#REF!+#REF!+#REF!+#REF!+#REF!+#REF!)</f>
        <v>#REF!</v>
      </c>
      <c r="P17" s="19">
        <v>1673.2</v>
      </c>
      <c r="Q17" s="9">
        <f t="shared" si="0"/>
        <v>68.127035830618894</v>
      </c>
    </row>
    <row r="18" spans="1:17" x14ac:dyDescent="0.35">
      <c r="A18" s="12"/>
      <c r="B18" s="7" t="s">
        <v>24</v>
      </c>
      <c r="C18" s="9">
        <v>4905.7</v>
      </c>
      <c r="D18" s="9" t="e">
        <f>SUM(#REF!+#REF!)</f>
        <v>#REF!</v>
      </c>
      <c r="E18" s="9" t="e">
        <f>SUM(#REF!+#REF!)</f>
        <v>#REF!</v>
      </c>
      <c r="F18" s="9" t="e">
        <f>SUM(#REF!+#REF!)</f>
        <v>#REF!</v>
      </c>
      <c r="G18" s="9" t="e">
        <f>SUM(#REF!+#REF!)</f>
        <v>#REF!</v>
      </c>
      <c r="H18" s="9" t="e">
        <f>SUM(#REF!+#REF!)</f>
        <v>#REF!</v>
      </c>
      <c r="I18" s="9" t="e">
        <f>SUM(#REF!+#REF!)</f>
        <v>#REF!</v>
      </c>
      <c r="J18" s="9" t="e">
        <f>SUM(#REF!+#REF!)</f>
        <v>#REF!</v>
      </c>
      <c r="K18" s="9" t="e">
        <f>SUM(#REF!+#REF!)</f>
        <v>#REF!</v>
      </c>
      <c r="L18" s="9" t="e">
        <f>SUM(#REF!+#REF!)</f>
        <v>#REF!</v>
      </c>
      <c r="M18" s="9" t="e">
        <f>SUM(#REF!+#REF!)</f>
        <v>#REF!</v>
      </c>
      <c r="N18" s="9" t="e">
        <f>SUM(#REF!+#REF!)</f>
        <v>#REF!</v>
      </c>
      <c r="O18" s="9" t="e">
        <f>SUM(#REF!+#REF!)</f>
        <v>#REF!</v>
      </c>
      <c r="P18" s="19">
        <v>2865.6</v>
      </c>
      <c r="Q18" s="9">
        <f t="shared" si="0"/>
        <v>58.413682043337346</v>
      </c>
    </row>
    <row r="19" spans="1:17" ht="56.25" customHeight="1" x14ac:dyDescent="0.35">
      <c r="A19" s="7"/>
      <c r="B19" s="7" t="s">
        <v>29</v>
      </c>
      <c r="C19" s="9">
        <v>10973.3</v>
      </c>
      <c r="D19" s="9" t="e">
        <f>SUM(#REF!+#REF!+#REF!+#REF!+#REF!+#REF!+#REF!+#REF!+#REF!)</f>
        <v>#REF!</v>
      </c>
      <c r="E19" s="9" t="e">
        <f>SUM(#REF!+#REF!+#REF!+#REF!+#REF!+#REF!+#REF!+#REF!+#REF!)</f>
        <v>#REF!</v>
      </c>
      <c r="F19" s="9" t="e">
        <f>SUM(#REF!+#REF!+#REF!+#REF!+#REF!+#REF!+#REF!+#REF!+#REF!)</f>
        <v>#REF!</v>
      </c>
      <c r="G19" s="9" t="e">
        <f>SUM(#REF!+#REF!+#REF!+#REF!+#REF!+#REF!+#REF!+#REF!+#REF!)</f>
        <v>#REF!</v>
      </c>
      <c r="H19" s="9" t="e">
        <f>SUM(#REF!+#REF!+#REF!+#REF!+#REF!+#REF!+#REF!+#REF!+#REF!)</f>
        <v>#REF!</v>
      </c>
      <c r="I19" s="9" t="e">
        <f>SUM(#REF!+#REF!+#REF!+#REF!+#REF!+#REF!+#REF!+#REF!+#REF!)</f>
        <v>#REF!</v>
      </c>
      <c r="J19" s="9" t="e">
        <f>SUM(#REF!+#REF!+#REF!+#REF!+#REF!+#REF!+#REF!+#REF!+#REF!)</f>
        <v>#REF!</v>
      </c>
      <c r="K19" s="9" t="e">
        <f>SUM(#REF!+#REF!+#REF!+#REF!+#REF!+#REF!+#REF!+#REF!+#REF!)</f>
        <v>#REF!</v>
      </c>
      <c r="L19" s="9" t="e">
        <f>SUM(#REF!+#REF!+#REF!+#REF!+#REF!+#REF!+#REF!+#REF!+#REF!)</f>
        <v>#REF!</v>
      </c>
      <c r="M19" s="9" t="e">
        <f>SUM(#REF!+#REF!+#REF!+#REF!+#REF!+#REF!+#REF!+#REF!+#REF!)</f>
        <v>#REF!</v>
      </c>
      <c r="N19" s="9" t="e">
        <f>SUM(#REF!+#REF!+#REF!+#REF!+#REF!+#REF!+#REF!+#REF!+#REF!)</f>
        <v>#REF!</v>
      </c>
      <c r="O19" s="9" t="e">
        <f>SUM(#REF!+#REF!+#REF!+#REF!+#REF!+#REF!+#REF!+#REF!+#REF!)</f>
        <v>#REF!</v>
      </c>
      <c r="P19" s="19">
        <v>5867.5</v>
      </c>
      <c r="Q19" s="9">
        <f t="shared" si="0"/>
        <v>53.470697055580359</v>
      </c>
    </row>
    <row r="20" spans="1:17" ht="34.799999999999997" x14ac:dyDescent="0.35">
      <c r="A20" s="12"/>
      <c r="B20" s="7" t="s">
        <v>25</v>
      </c>
      <c r="C20" s="9">
        <v>2888.7</v>
      </c>
      <c r="D20" s="9" t="e">
        <f>SUM(#REF!+#REF!+#REF!+#REF!+#REF!+#REF!+#REF!+#REF!+#REF!)</f>
        <v>#REF!</v>
      </c>
      <c r="E20" s="9" t="e">
        <f>SUM(#REF!+#REF!+#REF!+#REF!+#REF!+#REF!+#REF!+#REF!+#REF!)</f>
        <v>#REF!</v>
      </c>
      <c r="F20" s="9" t="e">
        <f>SUM(#REF!+#REF!+#REF!+#REF!+#REF!+#REF!+#REF!+#REF!+#REF!)</f>
        <v>#REF!</v>
      </c>
      <c r="G20" s="9" t="e">
        <f>SUM(#REF!+#REF!+#REF!+#REF!+#REF!+#REF!+#REF!+#REF!+#REF!)</f>
        <v>#REF!</v>
      </c>
      <c r="H20" s="9" t="e">
        <f>SUM(#REF!+#REF!+#REF!+#REF!+#REF!+#REF!+#REF!+#REF!+#REF!)</f>
        <v>#REF!</v>
      </c>
      <c r="I20" s="9" t="e">
        <f>SUM(#REF!+#REF!+#REF!+#REF!+#REF!+#REF!+#REF!+#REF!+#REF!)</f>
        <v>#REF!</v>
      </c>
      <c r="J20" s="9" t="e">
        <f>SUM(#REF!+#REF!+#REF!+#REF!+#REF!+#REF!+#REF!+#REF!+#REF!)</f>
        <v>#REF!</v>
      </c>
      <c r="K20" s="9" t="e">
        <f>SUM(#REF!+#REF!+#REF!+#REF!+#REF!+#REF!+#REF!+#REF!+#REF!)</f>
        <v>#REF!</v>
      </c>
      <c r="L20" s="9" t="e">
        <f>SUM(#REF!+#REF!+#REF!+#REF!+#REF!+#REF!+#REF!+#REF!+#REF!)</f>
        <v>#REF!</v>
      </c>
      <c r="M20" s="9" t="e">
        <f>SUM(#REF!+#REF!+#REF!+#REF!+#REF!+#REF!+#REF!+#REF!+#REF!)</f>
        <v>#REF!</v>
      </c>
      <c r="N20" s="9" t="e">
        <f>SUM(#REF!+#REF!+#REF!+#REF!+#REF!+#REF!+#REF!+#REF!+#REF!)</f>
        <v>#REF!</v>
      </c>
      <c r="O20" s="9" t="e">
        <f>SUM(#REF!+#REF!+#REF!+#REF!+#REF!+#REF!+#REF!+#REF!+#REF!)</f>
        <v>#REF!</v>
      </c>
      <c r="P20" s="19">
        <v>2072.4</v>
      </c>
      <c r="Q20" s="9">
        <f t="shared" si="0"/>
        <v>71.741613874753355</v>
      </c>
    </row>
    <row r="21" spans="1:17" ht="34.799999999999997" x14ac:dyDescent="0.35">
      <c r="A21" s="21"/>
      <c r="B21" s="22" t="s">
        <v>31</v>
      </c>
      <c r="C21" s="23">
        <v>12034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>
        <v>4206.1000000000004</v>
      </c>
      <c r="Q21" s="9">
        <f t="shared" si="0"/>
        <v>34.951803224198109</v>
      </c>
    </row>
    <row r="22" spans="1:17" ht="18.600000000000001" thickBot="1" x14ac:dyDescent="0.4">
      <c r="A22" s="13"/>
      <c r="B22" s="8"/>
      <c r="C22" s="10">
        <f>C6+C7+C8+C9+C10+C11+C12+C16+C17+C18+C19+C20+C21</f>
        <v>621580.5</v>
      </c>
      <c r="D22" s="10" t="e">
        <f t="shared" ref="D22:P22" si="2">D6+D7+D8+D9+D10+D11+D12+D16+D17+D18+D19+D20+D21</f>
        <v>#REF!</v>
      </c>
      <c r="E22" s="10" t="e">
        <f t="shared" si="2"/>
        <v>#REF!</v>
      </c>
      <c r="F22" s="10" t="e">
        <f t="shared" si="2"/>
        <v>#REF!</v>
      </c>
      <c r="G22" s="10" t="e">
        <f t="shared" si="2"/>
        <v>#REF!</v>
      </c>
      <c r="H22" s="10" t="e">
        <f t="shared" si="2"/>
        <v>#REF!</v>
      </c>
      <c r="I22" s="10" t="e">
        <f t="shared" si="2"/>
        <v>#REF!</v>
      </c>
      <c r="J22" s="10" t="e">
        <f t="shared" si="2"/>
        <v>#REF!</v>
      </c>
      <c r="K22" s="10" t="e">
        <f t="shared" si="2"/>
        <v>#REF!</v>
      </c>
      <c r="L22" s="10" t="e">
        <f t="shared" si="2"/>
        <v>#REF!</v>
      </c>
      <c r="M22" s="10" t="e">
        <f t="shared" si="2"/>
        <v>#REF!</v>
      </c>
      <c r="N22" s="10" t="e">
        <f t="shared" si="2"/>
        <v>#REF!</v>
      </c>
      <c r="O22" s="10" t="e">
        <f t="shared" si="2"/>
        <v>#REF!</v>
      </c>
      <c r="P22" s="10">
        <f t="shared" si="2"/>
        <v>425555.39999999997</v>
      </c>
      <c r="Q22" s="9">
        <f>(P22/C22)*100</f>
        <v>68.463441179380624</v>
      </c>
    </row>
    <row r="23" spans="1:17" x14ac:dyDescent="0.3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35">
      <c r="B24" s="6"/>
      <c r="C24" s="6"/>
      <c r="P24" s="3"/>
    </row>
    <row r="25" spans="1:17" ht="48" customHeight="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7" x14ac:dyDescent="0.35">
      <c r="B26" s="6"/>
      <c r="C26" s="6"/>
    </row>
    <row r="27" spans="1:17" x14ac:dyDescent="0.35">
      <c r="B27" s="6"/>
      <c r="C27" s="6"/>
    </row>
    <row r="28" spans="1:17" x14ac:dyDescent="0.35">
      <c r="B28" s="6"/>
      <c r="C28" s="6"/>
    </row>
    <row r="29" spans="1:17" x14ac:dyDescent="0.35">
      <c r="B29" s="6"/>
      <c r="C29" s="6"/>
    </row>
    <row r="30" spans="1:17" x14ac:dyDescent="0.35">
      <c r="B30" s="6"/>
      <c r="C30" s="6"/>
    </row>
    <row r="31" spans="1:17" x14ac:dyDescent="0.35">
      <c r="B31" s="6"/>
      <c r="C31" s="6"/>
    </row>
    <row r="32" spans="1:17" x14ac:dyDescent="0.35">
      <c r="B32" s="6"/>
      <c r="C32" s="6"/>
    </row>
    <row r="33" spans="2:3" x14ac:dyDescent="0.35">
      <c r="B33" s="6"/>
      <c r="C33" s="6"/>
    </row>
    <row r="34" spans="2:3" x14ac:dyDescent="0.35">
      <c r="B34" s="6"/>
      <c r="C34" s="6"/>
    </row>
    <row r="35" spans="2:3" x14ac:dyDescent="0.35">
      <c r="B35" s="6"/>
      <c r="C35" s="6"/>
    </row>
    <row r="36" spans="2:3" x14ac:dyDescent="0.35">
      <c r="B36" s="6"/>
      <c r="C36" s="6"/>
    </row>
    <row r="37" spans="2:3" x14ac:dyDescent="0.35">
      <c r="B37" s="6"/>
      <c r="C37" s="6"/>
    </row>
    <row r="38" spans="2:3" x14ac:dyDescent="0.35">
      <c r="B38" s="6"/>
      <c r="C38" s="6"/>
    </row>
    <row r="39" spans="2:3" x14ac:dyDescent="0.35">
      <c r="B39" s="6"/>
      <c r="C39" s="6"/>
    </row>
    <row r="40" spans="2:3" x14ac:dyDescent="0.35">
      <c r="B40" s="6"/>
      <c r="C40" s="6"/>
    </row>
    <row r="41" spans="2:3" x14ac:dyDescent="0.35">
      <c r="B41" s="6"/>
      <c r="C41" s="6"/>
    </row>
    <row r="42" spans="2:3" x14ac:dyDescent="0.35">
      <c r="B42" s="6"/>
      <c r="C42" s="6"/>
    </row>
    <row r="43" spans="2:3" x14ac:dyDescent="0.35">
      <c r="B43" s="6"/>
      <c r="C43" s="6"/>
    </row>
    <row r="44" spans="2:3" x14ac:dyDescent="0.35">
      <c r="B44" s="6"/>
      <c r="C44" s="6"/>
    </row>
    <row r="45" spans="2:3" x14ac:dyDescent="0.35">
      <c r="B45" s="6"/>
      <c r="C45" s="6"/>
    </row>
    <row r="46" spans="2:3" x14ac:dyDescent="0.35">
      <c r="B46" s="6"/>
      <c r="C46" s="6"/>
    </row>
    <row r="47" spans="2:3" x14ac:dyDescent="0.35">
      <c r="B47" s="6"/>
      <c r="C47" s="6"/>
    </row>
    <row r="48" spans="2:3" x14ac:dyDescent="0.35">
      <c r="B48" s="6"/>
      <c r="C48" s="6"/>
    </row>
    <row r="49" spans="2:3" x14ac:dyDescent="0.35">
      <c r="B49" s="6"/>
      <c r="C49" s="6"/>
    </row>
    <row r="50" spans="2:3" x14ac:dyDescent="0.35">
      <c r="B50" s="6"/>
      <c r="C50" s="6"/>
    </row>
    <row r="51" spans="2:3" x14ac:dyDescent="0.35">
      <c r="B51" s="6"/>
      <c r="C51" s="6"/>
    </row>
    <row r="52" spans="2:3" x14ac:dyDescent="0.35">
      <c r="B52" s="6"/>
      <c r="C52" s="6"/>
    </row>
    <row r="53" spans="2:3" x14ac:dyDescent="0.35">
      <c r="B53" s="6"/>
      <c r="C53" s="6"/>
    </row>
    <row r="54" spans="2:3" x14ac:dyDescent="0.35">
      <c r="B54" s="6"/>
      <c r="C54" s="6"/>
    </row>
    <row r="55" spans="2:3" x14ac:dyDescent="0.35">
      <c r="B55" s="6"/>
      <c r="C55" s="6"/>
    </row>
    <row r="56" spans="2:3" x14ac:dyDescent="0.35">
      <c r="B56" s="6"/>
      <c r="C56" s="6"/>
    </row>
    <row r="57" spans="2:3" x14ac:dyDescent="0.35">
      <c r="B57" s="6"/>
      <c r="C57" s="6"/>
    </row>
    <row r="58" spans="2:3" x14ac:dyDescent="0.35">
      <c r="B58" s="6"/>
      <c r="C58" s="6"/>
    </row>
    <row r="59" spans="2:3" x14ac:dyDescent="0.35">
      <c r="B59" s="6"/>
      <c r="C59" s="6"/>
    </row>
    <row r="60" spans="2:3" x14ac:dyDescent="0.35">
      <c r="B60" s="6"/>
      <c r="C60" s="6"/>
    </row>
    <row r="61" spans="2:3" x14ac:dyDescent="0.35">
      <c r="B61" s="6"/>
      <c r="C61" s="6"/>
    </row>
    <row r="62" spans="2:3" x14ac:dyDescent="0.35">
      <c r="B62" s="6"/>
      <c r="C62" s="6"/>
    </row>
    <row r="63" spans="2:3" x14ac:dyDescent="0.35">
      <c r="B63" s="6"/>
      <c r="C63" s="6"/>
    </row>
    <row r="64" spans="2:3" x14ac:dyDescent="0.35">
      <c r="B64" s="6"/>
      <c r="C64" s="6"/>
    </row>
    <row r="65" spans="2:3" x14ac:dyDescent="0.35">
      <c r="B65" s="6"/>
      <c r="C65" s="6"/>
    </row>
    <row r="66" spans="2:3" x14ac:dyDescent="0.35">
      <c r="B66" s="6"/>
      <c r="C66" s="6"/>
    </row>
    <row r="67" spans="2:3" x14ac:dyDescent="0.35">
      <c r="B67" s="6"/>
      <c r="C67" s="6"/>
    </row>
    <row r="68" spans="2:3" x14ac:dyDescent="0.35">
      <c r="B68" s="6"/>
      <c r="C68" s="6"/>
    </row>
    <row r="69" spans="2:3" x14ac:dyDescent="0.35">
      <c r="B69" s="6"/>
      <c r="C69" s="6"/>
    </row>
    <row r="70" spans="2:3" x14ac:dyDescent="0.35">
      <c r="B70" s="6"/>
      <c r="C70" s="6"/>
    </row>
    <row r="71" spans="2:3" x14ac:dyDescent="0.35">
      <c r="B71" s="6"/>
      <c r="C71" s="6"/>
    </row>
    <row r="72" spans="2:3" x14ac:dyDescent="0.35">
      <c r="B72" s="6"/>
      <c r="C72" s="6"/>
    </row>
    <row r="73" spans="2:3" x14ac:dyDescent="0.35">
      <c r="B73" s="6"/>
      <c r="C73" s="6"/>
    </row>
    <row r="74" spans="2:3" x14ac:dyDescent="0.35">
      <c r="B74" s="6"/>
      <c r="C74" s="6"/>
    </row>
    <row r="75" spans="2:3" x14ac:dyDescent="0.35">
      <c r="B75" s="6"/>
      <c r="C75" s="6"/>
    </row>
    <row r="76" spans="2:3" x14ac:dyDescent="0.35">
      <c r="B76" s="6"/>
      <c r="C76" s="6"/>
    </row>
    <row r="77" spans="2:3" x14ac:dyDescent="0.35">
      <c r="B77" s="6"/>
      <c r="C77" s="6"/>
    </row>
    <row r="78" spans="2:3" x14ac:dyDescent="0.35">
      <c r="B78" s="6"/>
      <c r="C78" s="6"/>
    </row>
    <row r="79" spans="2:3" x14ac:dyDescent="0.35">
      <c r="B79" s="6"/>
      <c r="C79" s="6"/>
    </row>
    <row r="80" spans="2:3" x14ac:dyDescent="0.35">
      <c r="B80" s="6"/>
      <c r="C80" s="6"/>
    </row>
    <row r="81" spans="2:3" x14ac:dyDescent="0.35">
      <c r="B81" s="6"/>
      <c r="C81" s="6"/>
    </row>
    <row r="82" spans="2:3" x14ac:dyDescent="0.35">
      <c r="B82" s="6"/>
      <c r="C82" s="6"/>
    </row>
    <row r="83" spans="2:3" x14ac:dyDescent="0.35">
      <c r="B83" s="6"/>
      <c r="C83" s="6"/>
    </row>
    <row r="84" spans="2:3" x14ac:dyDescent="0.35">
      <c r="B84" s="6"/>
      <c r="C84" s="6"/>
    </row>
    <row r="85" spans="2:3" x14ac:dyDescent="0.35">
      <c r="B85" s="6"/>
      <c r="C85" s="6"/>
    </row>
    <row r="86" spans="2:3" x14ac:dyDescent="0.35">
      <c r="B86" s="6"/>
      <c r="C86" s="6"/>
    </row>
    <row r="87" spans="2:3" x14ac:dyDescent="0.35">
      <c r="B87" s="6"/>
      <c r="C87" s="6"/>
    </row>
    <row r="88" spans="2:3" x14ac:dyDescent="0.35">
      <c r="B88" s="6"/>
      <c r="C88" s="6"/>
    </row>
    <row r="89" spans="2:3" x14ac:dyDescent="0.35">
      <c r="B89" s="6"/>
      <c r="C89" s="6"/>
    </row>
    <row r="90" spans="2:3" x14ac:dyDescent="0.35">
      <c r="B90" s="6"/>
      <c r="C90" s="6"/>
    </row>
    <row r="91" spans="2:3" x14ac:dyDescent="0.35">
      <c r="B91" s="6"/>
      <c r="C91" s="6"/>
    </row>
    <row r="92" spans="2:3" x14ac:dyDescent="0.35">
      <c r="B92" s="6"/>
      <c r="C92" s="6"/>
    </row>
    <row r="93" spans="2:3" x14ac:dyDescent="0.35">
      <c r="B93" s="6"/>
      <c r="C93" s="6"/>
    </row>
    <row r="94" spans="2:3" x14ac:dyDescent="0.35">
      <c r="B94" s="6"/>
      <c r="C94" s="6"/>
    </row>
    <row r="95" spans="2:3" x14ac:dyDescent="0.35">
      <c r="B95" s="6"/>
      <c r="C95" s="6"/>
    </row>
    <row r="96" spans="2:3" x14ac:dyDescent="0.35">
      <c r="B96" s="6"/>
    </row>
  </sheetData>
  <mergeCells count="3">
    <mergeCell ref="A2:Q2"/>
    <mergeCell ref="A1:Q1"/>
    <mergeCell ref="A3:R3"/>
  </mergeCells>
  <pageMargins left="0.9055118110236221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без КЕКв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Сорока Оксана Василівна</dc:creator>
  <cp:lastModifiedBy>Наталя Онищенко</cp:lastModifiedBy>
  <cp:lastPrinted>2015-06-16T08:39:28Z</cp:lastPrinted>
  <dcterms:created xsi:type="dcterms:W3CDTF">2012-01-20T09:16:52Z</dcterms:created>
  <dcterms:modified xsi:type="dcterms:W3CDTF">2016-12-08T15:54:06Z</dcterms:modified>
</cp:coreProperties>
</file>